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_Herbert\Uni_MA\"/>
    </mc:Choice>
  </mc:AlternateContent>
  <xr:revisionPtr revIDLastSave="0" documentId="13_ncr:1_{5DF37C31-B5BA-4712-BC45-7F42DC867986}" xr6:coauthVersionLast="47" xr6:coauthVersionMax="47" xr10:uidLastSave="{00000000-0000-0000-0000-000000000000}"/>
  <bookViews>
    <workbookView xWindow="-120" yWindow="-120" windowWidth="29040" windowHeight="15720" xr2:uid="{B34F4CB4-B6BD-4BD0-80A2-2C535D13B20E}"/>
  </bookViews>
  <sheets>
    <sheet name="frei" sheetId="4" r:id="rId1"/>
    <sheet name="Adressen" sheetId="3" r:id="rId2"/>
    <sheet name="Alter" sheetId="2" r:id="rId3"/>
    <sheet name="Budget" sheetId="1" r:id="rId4"/>
    <sheet name="Gesundhei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  <c r="G17" i="5"/>
  <c r="H17" i="5"/>
  <c r="G2" i="5"/>
  <c r="H2" i="5"/>
  <c r="H16" i="5"/>
  <c r="H5" i="5"/>
  <c r="H4" i="5"/>
  <c r="H3" i="5"/>
  <c r="H12" i="5"/>
  <c r="H8" i="5"/>
  <c r="H7" i="5"/>
  <c r="H11" i="5"/>
  <c r="H14" i="5"/>
  <c r="H9" i="5"/>
  <c r="H6" i="5"/>
  <c r="H13" i="5"/>
  <c r="H10" i="5"/>
  <c r="H15" i="5"/>
  <c r="G16" i="5"/>
  <c r="G5" i="5"/>
  <c r="G4" i="5"/>
  <c r="G3" i="5"/>
  <c r="G12" i="5"/>
  <c r="G8" i="5"/>
  <c r="G7" i="5"/>
  <c r="G11" i="5"/>
  <c r="G14" i="5"/>
  <c r="G9" i="5"/>
  <c r="G6" i="5"/>
  <c r="G13" i="5"/>
  <c r="G10" i="5"/>
  <c r="B2" i="2"/>
  <c r="D16" i="1"/>
  <c r="D17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3" i="2"/>
  <c r="C3" i="2"/>
  <c r="B16" i="1" l="1"/>
  <c r="C4" i="1" l="1"/>
  <c r="E16" i="1"/>
  <c r="C2" i="2"/>
  <c r="D2" i="2"/>
  <c r="B4" i="2"/>
  <c r="B5" i="2" s="1"/>
  <c r="C14" i="1"/>
  <c r="C15" i="1"/>
  <c r="C3" i="1"/>
  <c r="C8" i="1"/>
  <c r="C6" i="1"/>
  <c r="C5" i="1"/>
  <c r="C16" i="1"/>
  <c r="C11" i="1"/>
  <c r="C13" i="1"/>
  <c r="C9" i="1"/>
  <c r="C10" i="1"/>
  <c r="C7" i="1"/>
  <c r="C2" i="1"/>
  <c r="C12" i="1"/>
</calcChain>
</file>

<file path=xl/sharedStrings.xml><?xml version="1.0" encoding="utf-8"?>
<sst xmlns="http://schemas.openxmlformats.org/spreadsheetml/2006/main" count="178" uniqueCount="141">
  <si>
    <t>Kostenart</t>
  </si>
  <si>
    <t>Lebensmittel</t>
  </si>
  <si>
    <t>Getränke</t>
  </si>
  <si>
    <t>NonFood</t>
  </si>
  <si>
    <t>Kleidung</t>
  </si>
  <si>
    <t>Hobby</t>
  </si>
  <si>
    <t>Taschengeld</t>
  </si>
  <si>
    <t>Miete</t>
  </si>
  <si>
    <t>Versicherungen</t>
  </si>
  <si>
    <t>Urlaub</t>
  </si>
  <si>
    <t>Rücklage</t>
  </si>
  <si>
    <t>Geschenke</t>
  </si>
  <si>
    <t>Katze</t>
  </si>
  <si>
    <t>Porto/Telefon/Kino</t>
  </si>
  <si>
    <t>Auto</t>
  </si>
  <si>
    <t>Summe</t>
  </si>
  <si>
    <t>Prozent</t>
  </si>
  <si>
    <t>Heute</t>
  </si>
  <si>
    <t>Alter in Tagen</t>
  </si>
  <si>
    <t>Vorname</t>
  </si>
  <si>
    <t>Titel</t>
  </si>
  <si>
    <t>PLZ</t>
  </si>
  <si>
    <t>Ort</t>
  </si>
  <si>
    <t>Tel</t>
  </si>
  <si>
    <t>Handy</t>
  </si>
  <si>
    <t>Beitrag</t>
  </si>
  <si>
    <t>Geburtstag</t>
  </si>
  <si>
    <t>Eintritt</t>
  </si>
  <si>
    <t>Haßloch</t>
  </si>
  <si>
    <t>per Monat (Plan)</t>
  </si>
  <si>
    <t>Ist</t>
  </si>
  <si>
    <t>Straße + Hausnummer</t>
  </si>
  <si>
    <t>Otto</t>
  </si>
  <si>
    <t>Mustermann</t>
  </si>
  <si>
    <t>Hauptstraße. 25</t>
  </si>
  <si>
    <t>06324-12345</t>
  </si>
  <si>
    <t>Vogel</t>
  </si>
  <si>
    <t>Langgasse 12</t>
  </si>
  <si>
    <t>67454</t>
  </si>
  <si>
    <t>Vogel-Mustermann</t>
  </si>
  <si>
    <t>Hauptstraße 25</t>
  </si>
  <si>
    <t>Meyer</t>
  </si>
  <si>
    <t>Bachstraße</t>
  </si>
  <si>
    <t>Neustadt</t>
  </si>
  <si>
    <t>Müller</t>
  </si>
  <si>
    <t>Am Graben 5</t>
  </si>
  <si>
    <t>Speyer</t>
  </si>
  <si>
    <t>06232-505050</t>
  </si>
  <si>
    <t>06321-404040</t>
  </si>
  <si>
    <t>Industriestraße 24</t>
  </si>
  <si>
    <t>06324-4711</t>
  </si>
  <si>
    <t>Dressler</t>
  </si>
  <si>
    <t>Luitpoldstraße</t>
  </si>
  <si>
    <t>HerbertDressler@gmx.de</t>
  </si>
  <si>
    <t>http://www.dressler-hassloch.de</t>
  </si>
  <si>
    <t>Musterfrau</t>
  </si>
  <si>
    <t>Hauptstraße 1</t>
  </si>
  <si>
    <t>10000</t>
  </si>
  <si>
    <t>Berlin</t>
  </si>
  <si>
    <t>030-777666</t>
  </si>
  <si>
    <t>Dr.</t>
  </si>
  <si>
    <t>Becker</t>
  </si>
  <si>
    <t>80000</t>
  </si>
  <si>
    <t>München 1</t>
  </si>
  <si>
    <t>089-55667788</t>
  </si>
  <si>
    <t>Email</t>
  </si>
  <si>
    <t>Internet</t>
  </si>
  <si>
    <t>Prof.</t>
  </si>
  <si>
    <t>Fischer</t>
  </si>
  <si>
    <t>06324-75555</t>
  </si>
  <si>
    <t>Jedermann</t>
  </si>
  <si>
    <t>Hans</t>
  </si>
  <si>
    <t>Konrad</t>
  </si>
  <si>
    <t>Adenauer</t>
  </si>
  <si>
    <t>LKZ</t>
  </si>
  <si>
    <t>Theodor</t>
  </si>
  <si>
    <t>Zinn</t>
  </si>
  <si>
    <t>Peter</t>
  </si>
  <si>
    <t>Altmeier</t>
  </si>
  <si>
    <t>Bonn</t>
  </si>
  <si>
    <t>Wiesbaden</t>
  </si>
  <si>
    <t>Mainz</t>
  </si>
  <si>
    <t>31.1.1884</t>
  </si>
  <si>
    <t>05.01.1876</t>
  </si>
  <si>
    <t>12.8.1889</t>
  </si>
  <si>
    <t>10.8.1878</t>
  </si>
  <si>
    <t>5.3.1890</t>
  </si>
  <si>
    <t>Familenname</t>
  </si>
  <si>
    <t>WT</t>
  </si>
  <si>
    <t>Datum</t>
  </si>
  <si>
    <t>WT-Text</t>
  </si>
  <si>
    <t>in Jahren ca.</t>
  </si>
  <si>
    <t>Diff</t>
  </si>
  <si>
    <t>Überschuss</t>
  </si>
  <si>
    <t>F</t>
  </si>
  <si>
    <t>Paris</t>
  </si>
  <si>
    <t>Jean</t>
  </si>
  <si>
    <t>Muller</t>
  </si>
  <si>
    <t>Heus</t>
  </si>
  <si>
    <t>Werner</t>
  </si>
  <si>
    <t>Herbert</t>
  </si>
  <si>
    <t>Georg</t>
  </si>
  <si>
    <t>Wener</t>
  </si>
  <si>
    <t>von Boden</t>
  </si>
  <si>
    <t>Bahnhofstraße 199</t>
  </si>
  <si>
    <t>Datum (Frage)</t>
  </si>
  <si>
    <t>FamName</t>
  </si>
  <si>
    <t>GebDatum</t>
  </si>
  <si>
    <t>Größe</t>
  </si>
  <si>
    <t>Gewicht</t>
  </si>
  <si>
    <t>Alter</t>
  </si>
  <si>
    <t>BMI</t>
  </si>
  <si>
    <t>Meier</t>
  </si>
  <si>
    <t>Huhn</t>
  </si>
  <si>
    <t>Gans</t>
  </si>
  <si>
    <t>Ochs</t>
  </si>
  <si>
    <t>Lamm</t>
  </si>
  <si>
    <t>Gaul</t>
  </si>
  <si>
    <t>Kaiser</t>
  </si>
  <si>
    <t>Quint</t>
  </si>
  <si>
    <t>Steiger</t>
  </si>
  <si>
    <t>Stoll</t>
  </si>
  <si>
    <t>von Eisen</t>
  </si>
  <si>
    <t>zu Erden</t>
  </si>
  <si>
    <t>Ernst</t>
  </si>
  <si>
    <t>Erika</t>
  </si>
  <si>
    <t>Elke</t>
  </si>
  <si>
    <t>Manfred</t>
  </si>
  <si>
    <t>Gudrun</t>
  </si>
  <si>
    <t>Marion</t>
  </si>
  <si>
    <t>Inge</t>
  </si>
  <si>
    <t>Gertrud</t>
  </si>
  <si>
    <t>Maria</t>
  </si>
  <si>
    <t>Josef</t>
  </si>
  <si>
    <t>Geschlecht</t>
  </si>
  <si>
    <t>m</t>
  </si>
  <si>
    <t>w</t>
  </si>
  <si>
    <t>Karl</t>
  </si>
  <si>
    <t>Ben</t>
  </si>
  <si>
    <t>Ecker</t>
  </si>
  <si>
    <t>Franz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</si>
</sst>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9" fontId="0" fillId="0" borderId="0" xfId="1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0" fontId="3" fillId="0" borderId="0" xfId="2"/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4" fontId="2" fillId="0" borderId="0" xfId="0" applyNumberFormat="1" applyFont="1"/>
    <xf numFmtId="9" fontId="2" fillId="0" borderId="0" xfId="1" applyFont="1"/>
    <xf numFmtId="164" fontId="2" fillId="0" borderId="0" xfId="1" applyNumberFormat="1" applyFont="1"/>
    <xf numFmtId="164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4" fontId="6" fillId="0" borderId="0" xfId="0" applyNumberFormat="1" applyFont="1" applyProtection="1">
      <protection locked="0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3">
    <cellStyle name="Link" xfId="2" builtinId="8"/>
    <cellStyle name="Prozent" xfId="1" builtinId="5"/>
    <cellStyle name="Standard" xfId="0" builtinId="0"/>
  </cellStyles>
  <dxfs count="6">
    <dxf>
      <font>
        <color rgb="FF92D050"/>
      </font>
    </dxf>
    <dxf>
      <font>
        <color rgb="FFFFC000"/>
      </font>
    </dxf>
    <dxf>
      <font>
        <color rgb="FFFFC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essler-hassloch.de/" TargetMode="External"/><Relationship Id="rId1" Type="http://schemas.openxmlformats.org/officeDocument/2006/relationships/hyperlink" Target="mailto:HerbertDressler@gmx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B4B5E-99F4-4FB6-8BA4-EBA9F819EC1A}">
  <dimension ref="A1"/>
  <sheetViews>
    <sheetView tabSelected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9048-C626-49A9-9035-3D0D04ADB161}">
  <dimension ref="A1:N1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7" sqref="H17"/>
    </sheetView>
  </sheetViews>
  <sheetFormatPr baseColWidth="10" defaultRowHeight="15" x14ac:dyDescent="0.25"/>
  <cols>
    <col min="1" max="1" width="6.42578125" customWidth="1"/>
    <col min="2" max="2" width="25.28515625" style="13" customWidth="1"/>
    <col min="3" max="3" width="15.140625" style="13" customWidth="1"/>
    <col min="4" max="4" width="35.28515625" style="8" customWidth="1"/>
    <col min="5" max="5" width="4.85546875" style="8" customWidth="1"/>
    <col min="6" max="6" width="7.28515625" style="8" customWidth="1"/>
    <col min="7" max="7" width="23.42578125" style="8" customWidth="1"/>
    <col min="8" max="8" width="13.42578125" style="5" customWidth="1"/>
    <col min="9" max="10" width="15.7109375" style="8" customWidth="1"/>
    <col min="11" max="11" width="11.28515625" customWidth="1"/>
    <col min="12" max="12" width="13.42578125" style="7" customWidth="1"/>
    <col min="13" max="13" width="35.7109375" customWidth="1"/>
    <col min="14" max="14" width="46.85546875" customWidth="1"/>
  </cols>
  <sheetData>
    <row r="1" spans="1:14" s="1" customFormat="1" x14ac:dyDescent="0.25">
      <c r="A1" s="9" t="s">
        <v>20</v>
      </c>
      <c r="B1" s="12" t="s">
        <v>19</v>
      </c>
      <c r="C1" s="12" t="s">
        <v>87</v>
      </c>
      <c r="D1" s="9" t="s">
        <v>31</v>
      </c>
      <c r="E1" s="9" t="s">
        <v>74</v>
      </c>
      <c r="F1" s="9" t="s">
        <v>21</v>
      </c>
      <c r="G1" s="12" t="s">
        <v>22</v>
      </c>
      <c r="H1" s="14" t="s">
        <v>26</v>
      </c>
      <c r="I1" s="9" t="s">
        <v>23</v>
      </c>
      <c r="J1" s="9" t="s">
        <v>24</v>
      </c>
      <c r="K1" s="1" t="s">
        <v>27</v>
      </c>
      <c r="L1" s="10" t="s">
        <v>25</v>
      </c>
      <c r="M1" s="1" t="s">
        <v>65</v>
      </c>
      <c r="N1" s="1" t="s">
        <v>66</v>
      </c>
    </row>
    <row r="2" spans="1:14" x14ac:dyDescent="0.25">
      <c r="B2" s="13" t="s">
        <v>33</v>
      </c>
      <c r="C2" s="13" t="s">
        <v>70</v>
      </c>
      <c r="D2" s="8" t="s">
        <v>34</v>
      </c>
      <c r="F2" s="8" t="s">
        <v>38</v>
      </c>
      <c r="G2" s="8" t="s">
        <v>28</v>
      </c>
      <c r="H2" s="5">
        <v>18264</v>
      </c>
      <c r="I2" s="8" t="s">
        <v>35</v>
      </c>
      <c r="K2" s="5"/>
      <c r="L2" s="7">
        <v>50</v>
      </c>
    </row>
    <row r="3" spans="1:14" x14ac:dyDescent="0.25">
      <c r="B3" s="13" t="s">
        <v>36</v>
      </c>
      <c r="D3" s="8" t="s">
        <v>37</v>
      </c>
      <c r="F3" s="8" t="s">
        <v>38</v>
      </c>
      <c r="G3" s="8" t="s">
        <v>28</v>
      </c>
      <c r="L3" s="7">
        <v>50</v>
      </c>
    </row>
    <row r="4" spans="1:14" x14ac:dyDescent="0.25">
      <c r="B4" s="13" t="s">
        <v>39</v>
      </c>
      <c r="D4" s="8" t="s">
        <v>40</v>
      </c>
      <c r="F4" s="8" t="s">
        <v>38</v>
      </c>
      <c r="G4" s="8" t="s">
        <v>28</v>
      </c>
      <c r="H4" s="5">
        <v>33729</v>
      </c>
      <c r="I4" s="8" t="s">
        <v>35</v>
      </c>
      <c r="L4" s="7">
        <v>30</v>
      </c>
    </row>
    <row r="5" spans="1:14" x14ac:dyDescent="0.25">
      <c r="B5" s="13" t="s">
        <v>41</v>
      </c>
      <c r="D5" s="8" t="s">
        <v>42</v>
      </c>
      <c r="G5" s="8" t="s">
        <v>43</v>
      </c>
      <c r="H5" s="5">
        <v>38108</v>
      </c>
      <c r="I5" s="8" t="s">
        <v>48</v>
      </c>
      <c r="L5" s="7">
        <v>50</v>
      </c>
    </row>
    <row r="6" spans="1:14" x14ac:dyDescent="0.25">
      <c r="B6" s="13" t="s">
        <v>44</v>
      </c>
      <c r="D6" s="8" t="s">
        <v>45</v>
      </c>
      <c r="G6" s="8" t="s">
        <v>46</v>
      </c>
      <c r="H6" s="5">
        <v>27740</v>
      </c>
      <c r="I6" s="8" t="s">
        <v>47</v>
      </c>
      <c r="L6" s="7">
        <v>50</v>
      </c>
      <c r="N6" s="11"/>
    </row>
    <row r="7" spans="1:14" x14ac:dyDescent="0.25">
      <c r="B7" s="13" t="s">
        <v>32</v>
      </c>
      <c r="C7" s="13" t="s">
        <v>71</v>
      </c>
      <c r="D7" s="8" t="s">
        <v>49</v>
      </c>
      <c r="F7" s="8" t="s">
        <v>38</v>
      </c>
      <c r="G7" s="8" t="s">
        <v>28</v>
      </c>
      <c r="H7" s="5">
        <v>38114</v>
      </c>
      <c r="I7" s="8" t="s">
        <v>50</v>
      </c>
      <c r="L7" s="7">
        <v>30</v>
      </c>
    </row>
    <row r="8" spans="1:14" x14ac:dyDescent="0.25">
      <c r="B8" s="13" t="s">
        <v>51</v>
      </c>
      <c r="C8" s="13" t="s">
        <v>100</v>
      </c>
      <c r="D8" s="8" t="s">
        <v>52</v>
      </c>
      <c r="F8" s="8" t="s">
        <v>38</v>
      </c>
      <c r="G8" s="8" t="s">
        <v>28</v>
      </c>
      <c r="M8" s="11" t="s">
        <v>53</v>
      </c>
      <c r="N8" s="11" t="s">
        <v>54</v>
      </c>
    </row>
    <row r="9" spans="1:14" x14ac:dyDescent="0.25">
      <c r="B9" s="13" t="s">
        <v>55</v>
      </c>
      <c r="D9" s="8" t="s">
        <v>56</v>
      </c>
      <c r="F9" s="8" t="s">
        <v>57</v>
      </c>
      <c r="G9" s="8" t="s">
        <v>58</v>
      </c>
      <c r="I9" s="8" t="s">
        <v>59</v>
      </c>
    </row>
    <row r="10" spans="1:14" x14ac:dyDescent="0.25">
      <c r="A10" s="8" t="s">
        <v>60</v>
      </c>
      <c r="B10" s="13" t="s">
        <v>61</v>
      </c>
      <c r="C10" s="13" t="s">
        <v>44</v>
      </c>
      <c r="D10" s="8" t="s">
        <v>40</v>
      </c>
      <c r="F10" s="8" t="s">
        <v>62</v>
      </c>
      <c r="G10" s="8" t="s">
        <v>63</v>
      </c>
      <c r="H10" s="5">
        <v>29280</v>
      </c>
      <c r="I10" s="8" t="s">
        <v>64</v>
      </c>
    </row>
    <row r="11" spans="1:14" x14ac:dyDescent="0.25">
      <c r="A11" s="8" t="s">
        <v>67</v>
      </c>
      <c r="B11" s="13" t="s">
        <v>68</v>
      </c>
      <c r="D11" s="8" t="s">
        <v>104</v>
      </c>
      <c r="F11" s="8" t="s">
        <v>38</v>
      </c>
      <c r="G11" s="8" t="s">
        <v>28</v>
      </c>
      <c r="I11" s="8" t="s">
        <v>69</v>
      </c>
    </row>
    <row r="12" spans="1:14" x14ac:dyDescent="0.25">
      <c r="B12" s="13" t="s">
        <v>72</v>
      </c>
      <c r="C12" s="13" t="s">
        <v>73</v>
      </c>
      <c r="G12" s="8" t="s">
        <v>79</v>
      </c>
      <c r="H12" s="5" t="s">
        <v>83</v>
      </c>
    </row>
    <row r="13" spans="1:14" x14ac:dyDescent="0.25">
      <c r="B13" s="13" t="s">
        <v>75</v>
      </c>
      <c r="C13" s="13" t="s">
        <v>98</v>
      </c>
      <c r="G13" s="8" t="s">
        <v>79</v>
      </c>
      <c r="H13" s="5" t="s">
        <v>82</v>
      </c>
    </row>
    <row r="14" spans="1:14" x14ac:dyDescent="0.25">
      <c r="C14" s="13" t="s">
        <v>76</v>
      </c>
      <c r="G14" s="8" t="s">
        <v>80</v>
      </c>
      <c r="H14" s="5">
        <v>513</v>
      </c>
    </row>
    <row r="15" spans="1:14" x14ac:dyDescent="0.25">
      <c r="B15" s="13" t="s">
        <v>77</v>
      </c>
      <c r="C15" s="13" t="s">
        <v>78</v>
      </c>
      <c r="G15" s="8" t="s">
        <v>81</v>
      </c>
      <c r="H15" s="5" t="s">
        <v>84</v>
      </c>
    </row>
    <row r="16" spans="1:14" x14ac:dyDescent="0.25">
      <c r="B16" s="13" t="s">
        <v>102</v>
      </c>
      <c r="C16" s="13" t="s">
        <v>103</v>
      </c>
      <c r="G16" s="8" t="s">
        <v>81</v>
      </c>
      <c r="H16" s="5" t="s">
        <v>86</v>
      </c>
    </row>
    <row r="17" spans="2:8" x14ac:dyDescent="0.25">
      <c r="B17" s="13" t="s">
        <v>101</v>
      </c>
      <c r="C17" s="13" t="s">
        <v>99</v>
      </c>
      <c r="G17" s="8" t="s">
        <v>80</v>
      </c>
      <c r="H17" s="5" t="s">
        <v>85</v>
      </c>
    </row>
    <row r="18" spans="2:8" x14ac:dyDescent="0.25">
      <c r="B18" s="13" t="s">
        <v>96</v>
      </c>
      <c r="C18" s="13" t="s">
        <v>97</v>
      </c>
      <c r="E18" s="8" t="s">
        <v>94</v>
      </c>
      <c r="G18" s="8" t="s">
        <v>95</v>
      </c>
    </row>
  </sheetData>
  <hyperlinks>
    <hyperlink ref="M8" r:id="rId1" xr:uid="{8C34A5B8-11E8-4F73-AEDC-BFFA29DD8401}"/>
    <hyperlink ref="N8" r:id="rId2" xr:uid="{9308FF63-F0FF-44CE-8DEC-A0633161FCF3}"/>
  </hyperlinks>
  <pageMargins left="0.7" right="0.7" top="0.78740157499999996" bottom="0.78740157499999996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20FB-F999-4071-9EF5-20678F1DF43B}">
  <dimension ref="A1:D5"/>
  <sheetViews>
    <sheetView workbookViewId="0">
      <selection activeCell="B4" sqref="B4"/>
    </sheetView>
  </sheetViews>
  <sheetFormatPr baseColWidth="10" defaultRowHeight="18.75" x14ac:dyDescent="0.3"/>
  <cols>
    <col min="1" max="1" width="21.140625" style="19" customWidth="1"/>
    <col min="2" max="2" width="19.7109375" style="19" customWidth="1"/>
    <col min="3" max="3" width="5.140625" style="19" customWidth="1"/>
    <col min="4" max="4" width="27" style="19" customWidth="1"/>
    <col min="5" max="16384" width="11.42578125" style="19"/>
  </cols>
  <sheetData>
    <row r="1" spans="1:4" s="18" customFormat="1" ht="24.75" customHeight="1" x14ac:dyDescent="0.3">
      <c r="B1" s="18" t="s">
        <v>89</v>
      </c>
      <c r="C1" s="18" t="s">
        <v>88</v>
      </c>
      <c r="D1" s="18" t="s">
        <v>90</v>
      </c>
    </row>
    <row r="2" spans="1:4" ht="24.75" customHeight="1" x14ac:dyDescent="0.3">
      <c r="A2" s="19" t="s">
        <v>17</v>
      </c>
      <c r="B2" s="20">
        <f ca="1">TODAY()</f>
        <v>45190</v>
      </c>
      <c r="C2" s="19">
        <f ca="1">WEEKDAY(B2,2)</f>
        <v>4</v>
      </c>
      <c r="D2" s="19" t="str">
        <f ca="1">TEXT(B2,"TTTT")</f>
        <v>Donnerstag</v>
      </c>
    </row>
    <row r="3" spans="1:4" ht="24.75" customHeight="1" x14ac:dyDescent="0.3">
      <c r="A3" s="19" t="s">
        <v>105</v>
      </c>
      <c r="B3" s="21">
        <v>44928</v>
      </c>
      <c r="C3" s="19">
        <f>WEEKDAY(B3,2)</f>
        <v>1</v>
      </c>
      <c r="D3" s="19" t="str">
        <f>TEXT(B3,"TTTT")</f>
        <v>Montag</v>
      </c>
    </row>
    <row r="4" spans="1:4" ht="24.75" customHeight="1" x14ac:dyDescent="0.3">
      <c r="A4" s="19" t="s">
        <v>18</v>
      </c>
      <c r="B4" s="19">
        <f ca="1">B2-B3</f>
        <v>262</v>
      </c>
    </row>
    <row r="5" spans="1:4" ht="24.75" customHeight="1" x14ac:dyDescent="0.3">
      <c r="A5" s="19" t="s">
        <v>91</v>
      </c>
      <c r="B5" s="19">
        <f ca="1">B4/365.25</f>
        <v>0.71731690622861055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44D3-4B7D-46F4-95A8-1C142A2EA226}">
  <dimension ref="A1:E17"/>
  <sheetViews>
    <sheetView workbookViewId="0">
      <selection activeCell="E2" sqref="E2"/>
    </sheetView>
  </sheetViews>
  <sheetFormatPr baseColWidth="10" defaultRowHeight="15" x14ac:dyDescent="0.25"/>
  <cols>
    <col min="1" max="1" width="19.85546875" customWidth="1"/>
    <col min="2" max="2" width="20.42578125" style="7" customWidth="1"/>
    <col min="3" max="3" width="12.28515625" style="2" customWidth="1"/>
    <col min="4" max="4" width="13.140625" style="7" customWidth="1"/>
    <col min="5" max="5" width="11.42578125" style="2"/>
  </cols>
  <sheetData>
    <row r="1" spans="1:5" s="3" customFormat="1" x14ac:dyDescent="0.25">
      <c r="A1" s="3" t="s">
        <v>0</v>
      </c>
      <c r="B1" s="6" t="s">
        <v>29</v>
      </c>
      <c r="C1" s="4" t="s">
        <v>16</v>
      </c>
      <c r="D1" s="6" t="s">
        <v>30</v>
      </c>
      <c r="E1" s="4" t="s">
        <v>92</v>
      </c>
    </row>
    <row r="2" spans="1:5" x14ac:dyDescent="0.25">
      <c r="A2" t="s">
        <v>7</v>
      </c>
      <c r="B2" s="7">
        <v>600</v>
      </c>
      <c r="C2" s="2">
        <f t="shared" ref="C2:C15" si="0">B2/B$16</f>
        <v>0.29126213592233008</v>
      </c>
      <c r="D2" s="17">
        <v>660</v>
      </c>
      <c r="E2" s="2">
        <f>(D2/B2)-1</f>
        <v>0.10000000000000009</v>
      </c>
    </row>
    <row r="3" spans="1:5" x14ac:dyDescent="0.25">
      <c r="A3" t="s">
        <v>8</v>
      </c>
      <c r="B3" s="7">
        <v>150</v>
      </c>
      <c r="C3" s="2">
        <f t="shared" si="0"/>
        <v>7.281553398058252E-2</v>
      </c>
      <c r="D3" s="17">
        <v>120</v>
      </c>
      <c r="E3" s="2">
        <f t="shared" ref="E3:E15" si="1">(D3/B3)-1</f>
        <v>-0.19999999999999996</v>
      </c>
    </row>
    <row r="4" spans="1:5" x14ac:dyDescent="0.25">
      <c r="A4" t="s">
        <v>1</v>
      </c>
      <c r="B4" s="7">
        <v>250</v>
      </c>
      <c r="C4" s="2">
        <f t="shared" si="0"/>
        <v>0.12135922330097088</v>
      </c>
      <c r="D4" s="17">
        <v>211</v>
      </c>
      <c r="E4" s="2">
        <f t="shared" si="1"/>
        <v>-0.15600000000000003</v>
      </c>
    </row>
    <row r="5" spans="1:5" x14ac:dyDescent="0.25">
      <c r="A5" t="s">
        <v>2</v>
      </c>
      <c r="B5" s="7">
        <v>80</v>
      </c>
      <c r="C5" s="2">
        <f t="shared" si="0"/>
        <v>3.8834951456310676E-2</v>
      </c>
      <c r="D5" s="17">
        <v>95</v>
      </c>
      <c r="E5" s="2">
        <f t="shared" si="1"/>
        <v>0.1875</v>
      </c>
    </row>
    <row r="6" spans="1:5" x14ac:dyDescent="0.25">
      <c r="A6" t="s">
        <v>3</v>
      </c>
      <c r="B6" s="7">
        <v>60</v>
      </c>
      <c r="C6" s="2">
        <f t="shared" si="0"/>
        <v>2.9126213592233011E-2</v>
      </c>
      <c r="D6" s="17">
        <v>55</v>
      </c>
      <c r="E6" s="2">
        <f t="shared" si="1"/>
        <v>-8.333333333333337E-2</v>
      </c>
    </row>
    <row r="7" spans="1:5" x14ac:dyDescent="0.25">
      <c r="A7" t="s">
        <v>4</v>
      </c>
      <c r="B7" s="7">
        <v>100</v>
      </c>
      <c r="C7" s="2">
        <f t="shared" si="0"/>
        <v>4.8543689320388349E-2</v>
      </c>
      <c r="D7" s="17">
        <v>120</v>
      </c>
      <c r="E7" s="2">
        <f t="shared" si="1"/>
        <v>0.19999999999999996</v>
      </c>
    </row>
    <row r="8" spans="1:5" x14ac:dyDescent="0.25">
      <c r="A8" t="s">
        <v>5</v>
      </c>
      <c r="B8" s="7">
        <v>50</v>
      </c>
      <c r="C8" s="2">
        <f t="shared" si="0"/>
        <v>2.4271844660194174E-2</v>
      </c>
      <c r="D8" s="17">
        <v>18</v>
      </c>
      <c r="E8" s="2">
        <f t="shared" si="1"/>
        <v>-0.64</v>
      </c>
    </row>
    <row r="9" spans="1:5" x14ac:dyDescent="0.25">
      <c r="A9" t="s">
        <v>9</v>
      </c>
      <c r="B9" s="7">
        <v>150</v>
      </c>
      <c r="C9" s="2">
        <f t="shared" si="0"/>
        <v>7.281553398058252E-2</v>
      </c>
      <c r="D9" s="17">
        <v>80</v>
      </c>
      <c r="E9" s="2">
        <f t="shared" si="1"/>
        <v>-0.46666666666666667</v>
      </c>
    </row>
    <row r="10" spans="1:5" x14ac:dyDescent="0.25">
      <c r="A10" t="s">
        <v>11</v>
      </c>
      <c r="B10" s="7">
        <v>50</v>
      </c>
      <c r="C10" s="2">
        <f t="shared" si="0"/>
        <v>2.4271844660194174E-2</v>
      </c>
      <c r="D10" s="17">
        <v>60</v>
      </c>
      <c r="E10" s="2">
        <f t="shared" si="1"/>
        <v>0.19999999999999996</v>
      </c>
    </row>
    <row r="11" spans="1:5" x14ac:dyDescent="0.25">
      <c r="A11" t="s">
        <v>12</v>
      </c>
      <c r="B11" s="7">
        <v>50</v>
      </c>
      <c r="C11" s="2">
        <f t="shared" si="0"/>
        <v>2.4271844660194174E-2</v>
      </c>
      <c r="D11" s="17">
        <v>30</v>
      </c>
      <c r="E11" s="2">
        <f t="shared" si="1"/>
        <v>-0.4</v>
      </c>
    </row>
    <row r="12" spans="1:5" x14ac:dyDescent="0.25">
      <c r="A12" t="s">
        <v>13</v>
      </c>
      <c r="B12" s="7">
        <v>80</v>
      </c>
      <c r="C12" s="2">
        <f t="shared" si="0"/>
        <v>3.8834951456310676E-2</v>
      </c>
      <c r="D12" s="17">
        <v>78</v>
      </c>
      <c r="E12" s="2">
        <f t="shared" si="1"/>
        <v>-2.5000000000000022E-2</v>
      </c>
    </row>
    <row r="13" spans="1:5" x14ac:dyDescent="0.25">
      <c r="A13" t="s">
        <v>14</v>
      </c>
      <c r="B13" s="7">
        <v>240</v>
      </c>
      <c r="C13" s="2">
        <f t="shared" si="0"/>
        <v>0.11650485436893204</v>
      </c>
      <c r="D13" s="17">
        <v>270</v>
      </c>
      <c r="E13" s="2">
        <f t="shared" si="1"/>
        <v>0.125</v>
      </c>
    </row>
    <row r="14" spans="1:5" x14ac:dyDescent="0.25">
      <c r="A14" t="s">
        <v>6</v>
      </c>
      <c r="B14" s="7">
        <v>100</v>
      </c>
      <c r="C14" s="2">
        <f t="shared" si="0"/>
        <v>4.8543689320388349E-2</v>
      </c>
      <c r="D14" s="17">
        <v>80</v>
      </c>
      <c r="E14" s="2">
        <f t="shared" si="1"/>
        <v>-0.19999999999999996</v>
      </c>
    </row>
    <row r="15" spans="1:5" x14ac:dyDescent="0.25">
      <c r="A15" t="s">
        <v>10</v>
      </c>
      <c r="B15" s="7">
        <v>100</v>
      </c>
      <c r="C15" s="2">
        <f t="shared" si="0"/>
        <v>4.8543689320388349E-2</v>
      </c>
      <c r="D15" s="17">
        <v>80</v>
      </c>
      <c r="E15" s="2">
        <f t="shared" si="1"/>
        <v>-0.19999999999999996</v>
      </c>
    </row>
    <row r="16" spans="1:5" s="1" customFormat="1" x14ac:dyDescent="0.25">
      <c r="A16" s="1" t="s">
        <v>15</v>
      </c>
      <c r="B16" s="10">
        <f>SUM(B2:B15)</f>
        <v>2060</v>
      </c>
      <c r="C16" s="15">
        <f>B16/B$16</f>
        <v>1</v>
      </c>
      <c r="D16" s="16">
        <f>SUM(D2:D15)</f>
        <v>1957</v>
      </c>
      <c r="E16" s="2">
        <f t="shared" ref="E16" si="2">(D16/B16)-1</f>
        <v>-5.0000000000000044E-2</v>
      </c>
    </row>
    <row r="17" spans="1:5" s="1" customFormat="1" x14ac:dyDescent="0.25">
      <c r="A17" s="1" t="s">
        <v>93</v>
      </c>
      <c r="B17" s="10"/>
      <c r="C17" s="15"/>
      <c r="D17" s="10">
        <f>B16-D16</f>
        <v>103</v>
      </c>
      <c r="E17" s="15"/>
    </row>
  </sheetData>
  <sheetProtection sheet="1" objects="1" scenarios="1"/>
  <conditionalFormatting sqref="E2:E16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0452-AE6C-4A31-AA2B-824E16990DFF}">
  <dimension ref="A1:H17"/>
  <sheetViews>
    <sheetView workbookViewId="0">
      <pane ySplit="1" topLeftCell="A2" activePane="bottomLeft" state="frozen"/>
      <selection pane="bottomLeft" activeCell="J21" sqref="J21"/>
    </sheetView>
  </sheetViews>
  <sheetFormatPr baseColWidth="10" defaultRowHeight="15" x14ac:dyDescent="0.25"/>
  <cols>
    <col min="3" max="3" width="13.140625" customWidth="1"/>
    <col min="5" max="5" width="11.140625" style="22" customWidth="1"/>
    <col min="7" max="7" width="7.7109375" style="23" customWidth="1"/>
    <col min="8" max="8" width="9.5703125" style="24" customWidth="1"/>
  </cols>
  <sheetData>
    <row r="1" spans="1:8" s="1" customFormat="1" x14ac:dyDescent="0.25">
      <c r="A1" s="1" t="s">
        <v>106</v>
      </c>
      <c r="B1" s="1" t="s">
        <v>19</v>
      </c>
      <c r="C1" s="1" t="s">
        <v>134</v>
      </c>
      <c r="D1" s="25" t="s">
        <v>107</v>
      </c>
      <c r="E1" s="26" t="s">
        <v>108</v>
      </c>
      <c r="F1" s="25" t="s">
        <v>109</v>
      </c>
      <c r="G1" s="27" t="s">
        <v>110</v>
      </c>
      <c r="H1" s="28" t="s">
        <v>111</v>
      </c>
    </row>
    <row r="2" spans="1:8" x14ac:dyDescent="0.25">
      <c r="A2" t="s">
        <v>139</v>
      </c>
      <c r="B2" t="s">
        <v>138</v>
      </c>
      <c r="C2" t="s">
        <v>135</v>
      </c>
      <c r="D2" s="5">
        <v>45139</v>
      </c>
      <c r="E2" s="22">
        <v>0.5</v>
      </c>
      <c r="F2">
        <v>4.2</v>
      </c>
      <c r="G2" s="23">
        <f t="shared" ref="G2:G17" ca="1" si="0">(TODAY()-D2)/365.25</f>
        <v>0.13963039014373715</v>
      </c>
      <c r="H2" s="24">
        <f t="shared" ref="H2:H17" si="1">F2/E2^2</f>
        <v>16.8</v>
      </c>
    </row>
    <row r="3" spans="1:8" x14ac:dyDescent="0.25">
      <c r="A3" t="s">
        <v>114</v>
      </c>
      <c r="B3" t="s">
        <v>126</v>
      </c>
      <c r="C3" t="s">
        <v>136</v>
      </c>
      <c r="D3" s="5">
        <v>19454</v>
      </c>
      <c r="E3" s="22">
        <v>1.78</v>
      </c>
      <c r="F3">
        <v>80</v>
      </c>
      <c r="G3" s="23">
        <f t="shared" ca="1" si="0"/>
        <v>70.461327857631758</v>
      </c>
      <c r="H3" s="24">
        <f t="shared" si="1"/>
        <v>25.249337204898371</v>
      </c>
    </row>
    <row r="4" spans="1:8" x14ac:dyDescent="0.25">
      <c r="A4" t="s">
        <v>113</v>
      </c>
      <c r="B4" t="s">
        <v>125</v>
      </c>
      <c r="C4" t="s">
        <v>136</v>
      </c>
      <c r="D4" s="5">
        <v>19088</v>
      </c>
      <c r="E4" s="22">
        <v>1.76</v>
      </c>
      <c r="F4">
        <v>85</v>
      </c>
      <c r="G4" s="23">
        <f t="shared" ca="1" si="0"/>
        <v>71.463381245722104</v>
      </c>
      <c r="H4" s="24">
        <f t="shared" si="1"/>
        <v>27.440599173553721</v>
      </c>
    </row>
    <row r="5" spans="1:8" x14ac:dyDescent="0.25">
      <c r="A5" t="s">
        <v>32</v>
      </c>
      <c r="B5" t="s">
        <v>124</v>
      </c>
      <c r="C5" t="s">
        <v>135</v>
      </c>
      <c r="D5" s="5">
        <v>17595</v>
      </c>
      <c r="E5" s="22">
        <v>1.74</v>
      </c>
      <c r="F5">
        <v>65</v>
      </c>
      <c r="G5" s="23">
        <f t="shared" ca="1" si="0"/>
        <v>75.55099247091033</v>
      </c>
      <c r="H5" s="24">
        <f t="shared" si="1"/>
        <v>21.469150482230148</v>
      </c>
    </row>
    <row r="6" spans="1:8" x14ac:dyDescent="0.25">
      <c r="A6" t="s">
        <v>121</v>
      </c>
      <c r="B6" t="s">
        <v>131</v>
      </c>
      <c r="C6" t="s">
        <v>136</v>
      </c>
      <c r="D6" s="5">
        <v>20374</v>
      </c>
      <c r="E6" s="22">
        <v>1.7</v>
      </c>
      <c r="F6">
        <v>58</v>
      </c>
      <c r="G6" s="23">
        <f t="shared" ca="1" si="0"/>
        <v>67.94250513347022</v>
      </c>
      <c r="H6" s="24">
        <f t="shared" si="1"/>
        <v>20.069204152249139</v>
      </c>
    </row>
    <row r="7" spans="1:8" x14ac:dyDescent="0.25">
      <c r="A7" t="s">
        <v>117</v>
      </c>
      <c r="B7" t="s">
        <v>128</v>
      </c>
      <c r="C7" t="s">
        <v>136</v>
      </c>
      <c r="D7" s="5">
        <v>22105</v>
      </c>
      <c r="E7" s="22">
        <v>1.6</v>
      </c>
      <c r="F7">
        <v>60</v>
      </c>
      <c r="G7" s="23">
        <f t="shared" ca="1" si="0"/>
        <v>63.20328542094456</v>
      </c>
      <c r="H7" s="24">
        <f t="shared" si="1"/>
        <v>23.437499999999996</v>
      </c>
    </row>
    <row r="8" spans="1:8" x14ac:dyDescent="0.25">
      <c r="A8" t="s">
        <v>116</v>
      </c>
      <c r="B8" t="s">
        <v>100</v>
      </c>
      <c r="C8" t="s">
        <v>135</v>
      </c>
      <c r="D8" s="5">
        <v>22074</v>
      </c>
      <c r="E8" s="22">
        <v>1.82</v>
      </c>
      <c r="F8">
        <v>90</v>
      </c>
      <c r="G8" s="23">
        <f t="shared" ca="1" si="0"/>
        <v>63.288158795345652</v>
      </c>
      <c r="H8" s="24">
        <f t="shared" si="1"/>
        <v>27.170631566235961</v>
      </c>
    </row>
    <row r="9" spans="1:8" x14ac:dyDescent="0.25">
      <c r="A9" t="s">
        <v>120</v>
      </c>
      <c r="B9" t="s">
        <v>130</v>
      </c>
      <c r="C9" t="s">
        <v>136</v>
      </c>
      <c r="D9" s="5">
        <v>25822</v>
      </c>
      <c r="E9" s="22">
        <v>1.72</v>
      </c>
      <c r="F9">
        <v>60</v>
      </c>
      <c r="G9" s="23">
        <f t="shared" ca="1" si="0"/>
        <v>53.026694045174537</v>
      </c>
      <c r="H9" s="24">
        <f t="shared" si="1"/>
        <v>20.281233098972418</v>
      </c>
    </row>
    <row r="10" spans="1:8" x14ac:dyDescent="0.25">
      <c r="A10" t="s">
        <v>123</v>
      </c>
      <c r="B10" t="s">
        <v>133</v>
      </c>
      <c r="C10" t="s">
        <v>135</v>
      </c>
      <c r="D10" s="5">
        <v>18621</v>
      </c>
      <c r="E10" s="22">
        <v>1.85</v>
      </c>
      <c r="F10">
        <v>85</v>
      </c>
      <c r="G10" s="23">
        <f t="shared" ca="1" si="0"/>
        <v>72.741957563312795</v>
      </c>
      <c r="H10" s="24">
        <f t="shared" si="1"/>
        <v>24.835646457268076</v>
      </c>
    </row>
    <row r="11" spans="1:8" x14ac:dyDescent="0.25">
      <c r="A11" t="s">
        <v>118</v>
      </c>
      <c r="B11" t="s">
        <v>137</v>
      </c>
      <c r="C11" t="s">
        <v>135</v>
      </c>
      <c r="D11" s="5">
        <v>21375</v>
      </c>
      <c r="E11" s="22">
        <v>1.64</v>
      </c>
      <c r="F11">
        <v>62</v>
      </c>
      <c r="G11" s="23">
        <f t="shared" ca="1" si="0"/>
        <v>65.201916495550989</v>
      </c>
      <c r="H11" s="24">
        <f t="shared" si="1"/>
        <v>23.051754907792983</v>
      </c>
    </row>
    <row r="12" spans="1:8" x14ac:dyDescent="0.25">
      <c r="A12" t="s">
        <v>115</v>
      </c>
      <c r="B12" t="s">
        <v>127</v>
      </c>
      <c r="C12" t="s">
        <v>135</v>
      </c>
      <c r="D12" s="5">
        <v>21311</v>
      </c>
      <c r="E12" s="22">
        <v>1.8</v>
      </c>
      <c r="F12">
        <v>80</v>
      </c>
      <c r="G12" s="23">
        <f t="shared" ca="1" si="0"/>
        <v>65.377138945927442</v>
      </c>
      <c r="H12" s="24">
        <f t="shared" si="1"/>
        <v>24.691358024691358</v>
      </c>
    </row>
    <row r="13" spans="1:8" x14ac:dyDescent="0.25">
      <c r="A13" t="s">
        <v>122</v>
      </c>
      <c r="B13" t="s">
        <v>132</v>
      </c>
      <c r="C13" t="s">
        <v>136</v>
      </c>
      <c r="D13" s="5">
        <v>17850</v>
      </c>
      <c r="E13" s="22">
        <v>1.75</v>
      </c>
      <c r="F13">
        <v>75</v>
      </c>
      <c r="G13" s="23">
        <f t="shared" ca="1" si="0"/>
        <v>74.852840520191648</v>
      </c>
      <c r="H13" s="24">
        <f t="shared" si="1"/>
        <v>24.489795918367346</v>
      </c>
    </row>
    <row r="14" spans="1:8" x14ac:dyDescent="0.25">
      <c r="A14" t="s">
        <v>119</v>
      </c>
      <c r="B14" t="s">
        <v>129</v>
      </c>
      <c r="C14" t="s">
        <v>136</v>
      </c>
      <c r="D14" s="5">
        <v>23964</v>
      </c>
      <c r="E14" s="22">
        <v>1.68</v>
      </c>
      <c r="F14">
        <v>70</v>
      </c>
      <c r="G14" s="23">
        <f t="shared" ca="1" si="0"/>
        <v>58.113620807665981</v>
      </c>
      <c r="H14" s="24">
        <f t="shared" si="1"/>
        <v>24.801587301587304</v>
      </c>
    </row>
    <row r="15" spans="1:8" x14ac:dyDescent="0.25">
      <c r="A15" t="s">
        <v>41</v>
      </c>
      <c r="B15" t="s">
        <v>32</v>
      </c>
      <c r="C15" t="s">
        <v>135</v>
      </c>
      <c r="D15" s="5">
        <v>14611</v>
      </c>
      <c r="E15" s="22">
        <v>1.7</v>
      </c>
      <c r="F15">
        <v>100</v>
      </c>
      <c r="G15" s="23">
        <f t="shared" ca="1" si="0"/>
        <v>83.720739219712527</v>
      </c>
      <c r="H15" s="24">
        <f t="shared" si="1"/>
        <v>34.602076124567475</v>
      </c>
    </row>
    <row r="16" spans="1:8" x14ac:dyDescent="0.25">
      <c r="A16" t="s">
        <v>112</v>
      </c>
      <c r="B16" t="s">
        <v>32</v>
      </c>
      <c r="C16" t="s">
        <v>135</v>
      </c>
      <c r="D16" s="5">
        <v>16104</v>
      </c>
      <c r="E16" s="22">
        <v>1.72</v>
      </c>
      <c r="F16">
        <v>76</v>
      </c>
      <c r="G16" s="23">
        <f t="shared" ca="1" si="0"/>
        <v>79.633127994524301</v>
      </c>
      <c r="H16" s="24">
        <f t="shared" si="1"/>
        <v>25.689561925365066</v>
      </c>
    </row>
    <row r="17" spans="1:8" x14ac:dyDescent="0.25">
      <c r="A17" t="s">
        <v>140</v>
      </c>
      <c r="B17" t="s">
        <v>77</v>
      </c>
      <c r="C17" t="s">
        <v>135</v>
      </c>
      <c r="D17" s="5">
        <v>43354</v>
      </c>
      <c r="E17" s="22">
        <v>1.1200000000000001</v>
      </c>
      <c r="F17">
        <v>19.7</v>
      </c>
      <c r="G17" s="23">
        <f t="shared" ca="1" si="0"/>
        <v>5.0266940451745379</v>
      </c>
      <c r="H17" s="24">
        <f t="shared" si="1"/>
        <v>15.7047193877551</v>
      </c>
    </row>
  </sheetData>
  <sortState xmlns:xlrd2="http://schemas.microsoft.com/office/spreadsheetml/2017/richdata2" ref="A2:H16">
    <sortCondition ref="B1:B16"/>
  </sortState>
  <conditionalFormatting sqref="H2:H17">
    <cfRule type="cellIs" dxfId="3" priority="1" operator="between">
      <formula>30.01</formula>
      <formula>999</formula>
    </cfRule>
    <cfRule type="cellIs" dxfId="2" priority="2" operator="between">
      <formula>25.001</formula>
      <formula>30</formula>
    </cfRule>
    <cfRule type="cellIs" dxfId="1" priority="3" operator="between">
      <formula>0</formula>
      <formula>17.99</formula>
    </cfRule>
    <cfRule type="cellIs" dxfId="0" priority="4" operator="between">
      <formula>18</formula>
      <formula>25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o N k V S 3 R e r + j A A A A 9 g A A A B I A H A B D b 2 5 m a W c v U G F j a 2 F n Z S 5 4 b W w g o h g A K K A U A A A A A A A A A A A A A A A A A A A A A A A A A A A A h Y + 9 D o I w G E V f h X S n f y 6 G f J R B 3 S Q x M T G u T a n Q A M X Q Y n k 3 B x / J V x C j q J v j P f c M 9 9 6 v N 8 j G t o k u u n e m s y l i m K J I W 9 U V x p Y p G v w p X q J M w E 6 q W p Y 6 m m T r k t E V K a q 8 P y e E h B B w W O C u L w m n l J F j v t 2 r S r c S f W T z X 4 6 N d V 5 a p Z G A w 2 u M 4 J g x i j n n m A K Z I e T G f g U + 7 X 2 2 P x B W Q + O H X o t C x + s N k D k C e X 8 Q D 1 B L A w Q U A A I A C A A G g 2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o N k V S i K R 7 g O A A A A E Q A A A B M A H A B G b 3 J t d W x h c y 9 T Z W N 0 a W 9 u M S 5 t I K I Y A C i g F A A A A A A A A A A A A A A A A A A A A A A A A A A A A C t O T S 7 J z M 9 T C I b Q h t Y A U E s B A i 0 A F A A C A A g A B o N k V S 3 R e r + j A A A A 9 g A A A B I A A A A A A A A A A A A A A A A A A A A A A E N v b m Z p Z y 9 Q Y W N r Y W d l L n h t b F B L A Q I t A B Q A A g A I A A a D Z F U P y u m r p A A A A O k A A A A T A A A A A A A A A A A A A A A A A O 8 A A A B b Q 2 9 u d G V u d F 9 U e X B l c 1 0 u e G 1 s U E s B A i 0 A F A A C A A g A B o N k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B P 1 / R t k R 5 N m G z 5 g b y X o k s A A A A A A g A A A A A A E G Y A A A A B A A A g A A A A e 9 y r I S 9 X 7 S r C l l 7 S Z a 5 F Z X c Z N w L o j u u L Y U A a k k R u E 0 c A A A A A D o A A A A A C A A A g A A A A H i H K O P c s D E P c E d R h x M x E 9 i U x s 3 v w z b B E c F t 2 3 n e i J A N Q A A A A U c x u R y E d 0 K R 6 v g L q t Z 8 f i 5 G U R s r m F Y c 1 U S S E d b 7 8 Y 0 y J K A v c O S J W W V q v d F E 6 n 6 U 7 6 v m U J S D L N D a I W 4 B 7 P q w m B N c i l V b y b W k R c B 0 a x f B T 1 L R A A A A A v Q w N f q j i Y M t K 0 n q 1 H g g U t J 9 Y y s G 7 u Y 6 w 4 q I k u q n W U Z g R L f S 9 c G / m F v V C f N O G 4 E W 6 / / G e g f u 0 e Q j 9 2 q Y D v 3 K D 3 g = = < / D a t a M a s h u p > 
</file>

<file path=customXml/itemProps1.xml><?xml version="1.0" encoding="utf-8"?>
<ds:datastoreItem xmlns:ds="http://schemas.openxmlformats.org/officeDocument/2006/customXml" ds:itemID="{79E81C9C-77B2-4BCF-B0FD-E5B80F853E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frei</vt:lpstr>
      <vt:lpstr>Adressen</vt:lpstr>
      <vt:lpstr>Alter</vt:lpstr>
      <vt:lpstr>Budget</vt:lpstr>
      <vt:lpstr>Gesundheit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Dressler</dc:creator>
  <cp:lastModifiedBy>Herbert Dressler</cp:lastModifiedBy>
  <dcterms:created xsi:type="dcterms:W3CDTF">2018-01-15T16:01:14Z</dcterms:created>
  <dcterms:modified xsi:type="dcterms:W3CDTF">2023-09-21T17:03:05Z</dcterms:modified>
</cp:coreProperties>
</file>